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ijak\Downloads\"/>
    </mc:Choice>
  </mc:AlternateContent>
  <xr:revisionPtr revIDLastSave="0" documentId="13_ncr:1_{C8689EF2-A89F-4E51-AC98-3963502992AD}" xr6:coauthVersionLast="47" xr6:coauthVersionMax="47" xr10:uidLastSave="{00000000-0000-0000-0000-000000000000}"/>
  <bookViews>
    <workbookView xWindow="-120" yWindow="-120" windowWidth="25440" windowHeight="15270" activeTab="2" xr2:uid="{00000000-000D-0000-FFFF-FFFF00000000}"/>
  </bookViews>
  <sheets>
    <sheet name="skladiste" sheetId="1" r:id="rId1"/>
    <sheet name="obresti" sheetId="2" r:id="rId2"/>
    <sheet name="Padavine" sheetId="3" r:id="rId3"/>
    <sheet name="Množenje" sheetId="4" r:id="rId4"/>
    <sheet name="Kovine" sheetId="5" r:id="rId5"/>
    <sheet name="Prebivalci " sheetId="6" r:id="rId6"/>
    <sheet name="Ptice" sheetId="7" r:id="rId7"/>
  </sheets>
  <definedNames>
    <definedName name="_xlchart.v1.0" hidden="1">Padavine!$B$6:$B$9</definedName>
    <definedName name="_xlchart.v1.1" hidden="1">Padavine!$C$6:$C$9</definedName>
    <definedName name="_xlchart.v1.2" hidden="1">Padavine!$D$6:$D$9</definedName>
    <definedName name="_xlchart.v1.3" hidden="1">Padavine!$E$6:$E$9</definedName>
    <definedName name="_xlchart.v1.4" hidden="1">Padavine!$B$6:$B$9</definedName>
    <definedName name="_xlchart.v1.5" hidden="1">Padavine!$C$6:$C$9</definedName>
    <definedName name="_xlchart.v1.6" hidden="1">Padavine!$D$6:$D$9</definedName>
    <definedName name="_xlchart.v1.7" hidden="1">Padavine!$E$6:$E$9</definedName>
    <definedName name="letnakoličina">Padavine!$E$6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3" l="1"/>
  <c r="E4" i="3"/>
  <c r="F4" i="3"/>
  <c r="G4" i="3"/>
  <c r="H4" i="3"/>
  <c r="I4" i="3"/>
  <c r="J4" i="3"/>
  <c r="K4" i="3"/>
  <c r="L4" i="3"/>
  <c r="M4" i="3"/>
  <c r="N4" i="3"/>
  <c r="C4" i="3"/>
  <c r="E9" i="3"/>
  <c r="E8" i="3"/>
  <c r="E7" i="3"/>
  <c r="E6" i="3"/>
  <c r="C6" i="2"/>
  <c r="C7" i="2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5" i="2"/>
  <c r="C4" i="2"/>
  <c r="E11" i="1"/>
  <c r="E10" i="1"/>
  <c r="E9" i="1"/>
  <c r="E8" i="1"/>
  <c r="E7" i="1"/>
  <c r="E6" i="1"/>
  <c r="E5" i="1"/>
  <c r="D3" i="1"/>
</calcChain>
</file>

<file path=xl/sharedStrings.xml><?xml version="1.0" encoding="utf-8"?>
<sst xmlns="http://schemas.openxmlformats.org/spreadsheetml/2006/main" count="64" uniqueCount="64">
  <si>
    <t>Stanje v skladišču</t>
  </si>
  <si>
    <t>Datum:</t>
  </si>
  <si>
    <t>Proizvod</t>
  </si>
  <si>
    <t>Cena</t>
  </si>
  <si>
    <t>Količina</t>
  </si>
  <si>
    <t>Vrednost</t>
  </si>
  <si>
    <t>Stol</t>
  </si>
  <si>
    <t>Miza</t>
  </si>
  <si>
    <t>Omara A</t>
  </si>
  <si>
    <t>Omara B</t>
  </si>
  <si>
    <t>Omara C</t>
  </si>
  <si>
    <t>Preproga</t>
  </si>
  <si>
    <t>Skupna vrednost zalog</t>
  </si>
  <si>
    <t>Leto</t>
  </si>
  <si>
    <t>Stanje</t>
  </si>
  <si>
    <t>Mesec</t>
  </si>
  <si>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</si>
  <si>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</si>
  <si>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</si>
  <si>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</si>
  <si>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</si>
  <si>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</si>
  <si>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</si>
  <si>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</si>
  <si>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</si>
  <si>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</si>
  <si>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</si>
  <si>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</si>
  <si>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Padavine</t>
  </si>
  <si>
    <t>Delež</t>
  </si>
  <si>
    <t>Letna količina</t>
  </si>
  <si>
    <t>Največja mesečna količina</t>
  </si>
  <si>
    <t>Najmanjša mesečna količina</t>
  </si>
  <si>
    <t>Povprečna mesečna količina</t>
  </si>
  <si>
    <t>*</t>
  </si>
  <si>
    <t>Kovine</t>
  </si>
  <si>
    <t>Baker</t>
  </si>
  <si>
    <t>Cink</t>
  </si>
  <si>
    <t>Svinec</t>
  </si>
  <si>
    <t>Zlato</t>
  </si>
  <si>
    <t>Železo</t>
  </si>
  <si>
    <t>Izkop v tonah</t>
  </si>
  <si>
    <t>Starost</t>
  </si>
  <si>
    <t>Moški</t>
  </si>
  <si>
    <t>ženske</t>
  </si>
  <si>
    <t>Število preb.</t>
  </si>
  <si>
    <t>0-5</t>
  </si>
  <si>
    <t>16-20</t>
  </si>
  <si>
    <t>21-30</t>
  </si>
  <si>
    <t>31-40</t>
  </si>
  <si>
    <t>41-50</t>
  </si>
  <si>
    <t>51-60</t>
  </si>
  <si>
    <t>61-70</t>
  </si>
  <si>
    <t>nad 70</t>
  </si>
  <si>
    <t>11-15</t>
  </si>
  <si>
    <t>6-10</t>
  </si>
  <si>
    <t>Vrsta</t>
  </si>
  <si>
    <t>sinica</t>
  </si>
  <si>
    <t>škorec</t>
  </si>
  <si>
    <t>Šinkavec</t>
  </si>
  <si>
    <t>Vrabec</t>
  </si>
  <si>
    <t>Postovka</t>
  </si>
  <si>
    <t>Skupaj</t>
  </si>
  <si>
    <t>Število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</si>
</sst>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6"/>
      <color rgb="FF00000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14999847407452621"/>
      </bottom>
      <diagonal/>
    </border>
    <border>
      <left/>
      <right/>
      <top style="medium">
        <color indexed="64"/>
      </top>
      <bottom style="thin">
        <color theme="0" tint="-0.1499984740745262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36">
    <xf numFmtId="0" fontId="0" fillId="0" borderId="0" xfId="0"/>
    <xf numFmtId="49" fontId="0" fillId="0" borderId="0" xfId="0" applyNumberFormat="1"/>
    <xf numFmtId="0" fontId="1" fillId="0" borderId="0" xfId="0" applyFont="1"/>
    <xf numFmtId="0" fontId="2" fillId="0" borderId="0" xfId="1"/>
    <xf numFmtId="0" fontId="0" fillId="0" borderId="5" xfId="0" applyBorder="1"/>
    <xf numFmtId="0" fontId="0" fillId="0" borderId="7" xfId="0" applyBorder="1"/>
    <xf numFmtId="0" fontId="0" fillId="2" borderId="2" xfId="0" applyFill="1" applyBorder="1"/>
    <xf numFmtId="0" fontId="0" fillId="2" borderId="3" xfId="0" applyFill="1" applyBorder="1"/>
    <xf numFmtId="0" fontId="0" fillId="0" borderId="10" xfId="0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3" borderId="2" xfId="0" applyFill="1" applyBorder="1"/>
    <xf numFmtId="0" fontId="0" fillId="3" borderId="19" xfId="0" applyFill="1" applyBorder="1"/>
    <xf numFmtId="14" fontId="0" fillId="3" borderId="19" xfId="0" applyNumberFormat="1" applyFill="1" applyBorder="1"/>
    <xf numFmtId="0" fontId="0" fillId="3" borderId="20" xfId="0" applyFill="1" applyBorder="1"/>
    <xf numFmtId="0" fontId="0" fillId="0" borderId="21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2" fontId="0" fillId="0" borderId="0" xfId="0" applyNumberFormat="1"/>
    <xf numFmtId="0" fontId="0" fillId="0" borderId="1" xfId="0" applyBorder="1"/>
    <xf numFmtId="1" fontId="0" fillId="0" borderId="1" xfId="0" applyNumberFormat="1" applyBorder="1"/>
    <xf numFmtId="10" fontId="0" fillId="0" borderId="1" xfId="2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1" xfId="0" applyFont="1" applyBorder="1"/>
  </cellXfs>
  <cellStyles count="3">
    <cellStyle name="Hiperpovezava" xfId="1" builtinId="8"/>
    <cellStyle name="Navadno" xfId="0" builtinId="0"/>
    <cellStyle name="Odstote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Padavine!$C$2:$N$2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Padavine!$C$3:$N$3</c:f>
              <c:numCache>
                <c:formatCode>General</c:formatCode>
                <c:ptCount val="12"/>
                <c:pt idx="0">
                  <c:v>120</c:v>
                </c:pt>
                <c:pt idx="1">
                  <c:v>45</c:v>
                </c:pt>
                <c:pt idx="2">
                  <c:v>60</c:v>
                </c:pt>
                <c:pt idx="3">
                  <c:v>210</c:v>
                </c:pt>
                <c:pt idx="4">
                  <c:v>160</c:v>
                </c:pt>
                <c:pt idx="5">
                  <c:v>35</c:v>
                </c:pt>
                <c:pt idx="6">
                  <c:v>20</c:v>
                </c:pt>
                <c:pt idx="7">
                  <c:v>80</c:v>
                </c:pt>
                <c:pt idx="8">
                  <c:v>100</c:v>
                </c:pt>
                <c:pt idx="9">
                  <c:v>120</c:v>
                </c:pt>
                <c:pt idx="10">
                  <c:v>90</c:v>
                </c:pt>
                <c:pt idx="1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4-4E10-B28F-E0639884A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0058768"/>
        <c:axId val="2110064528"/>
        <c:axId val="1889565168"/>
      </c:bar3DChart>
      <c:catAx>
        <c:axId val="211005876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110064528"/>
        <c:crosses val="autoZero"/>
        <c:auto val="1"/>
        <c:lblAlgn val="ctr"/>
        <c:lblOffset val="100"/>
        <c:noMultiLvlLbl val="0"/>
      </c:catAx>
      <c:valAx>
        <c:axId val="211006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110058768"/>
        <c:crosses val="autoZero"/>
        <c:crossBetween val="between"/>
      </c:valAx>
      <c:serAx>
        <c:axId val="188956516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110064528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287111</xdr:colOff>
      <xdr:row>12</xdr:row>
      <xdr:rowOff>144235</xdr:rowOff>
    </xdr:from>
    <xdr:to>
      <xdr:col>9</xdr:col>
      <xdr:colOff>572861</xdr:colOff>
      <xdr:row>27</xdr:row>
      <xdr:rowOff>29935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F07B92B-0542-C47F-EFD9-5FFB9A521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7"/>
  <sheetViews>
    <sheetView workbookViewId="0">
      <selection activeCell="K27" sqref="K27"/>
    </sheetView>
  </sheetViews>
  <sheetFormatPr defaultRowHeight="15" x14ac:dyDescent="0.25"/>
  <cols>
    <col min="4" max="4" width="10.140625" bestFit="1" customWidth="1"/>
  </cols>
  <sheetData>
    <row r="1" spans="2:8" ht="15.75" thickBot="1" x14ac:dyDescent="0.3"/>
    <row r="2" spans="2:8" ht="20.100000000000001" customHeight="1" x14ac:dyDescent="0.35">
      <c r="B2" s="24" t="s">
        <v>0</v>
      </c>
      <c r="C2" s="25"/>
      <c r="D2" s="25"/>
      <c r="E2" s="26"/>
    </row>
    <row r="3" spans="2:8" ht="15.75" thickBot="1" x14ac:dyDescent="0.3">
      <c r="B3" s="12"/>
      <c r="C3" s="13" t="s">
        <v>1</v>
      </c>
      <c r="D3" s="14">
        <f ca="1">TODAY()</f>
        <v>46062</v>
      </c>
      <c r="E3" s="15"/>
    </row>
    <row r="4" spans="2:8" ht="15.75" thickBot="1" x14ac:dyDescent="0.3">
      <c r="B4" s="9" t="s">
        <v>2</v>
      </c>
      <c r="C4" s="10" t="s">
        <v>4</v>
      </c>
      <c r="D4" s="10" t="s">
        <v>3</v>
      </c>
      <c r="E4" s="11" t="s">
        <v>5</v>
      </c>
    </row>
    <row r="5" spans="2:8" x14ac:dyDescent="0.25">
      <c r="B5" s="8" t="s">
        <v>6</v>
      </c>
      <c r="C5" s="17">
        <v>15</v>
      </c>
      <c r="D5" s="17">
        <v>14.85</v>
      </c>
      <c r="E5" s="18">
        <f t="shared" ref="E5:E10" si="0">C5*D5</f>
        <v>222.75</v>
      </c>
    </row>
    <row r="6" spans="2:8" x14ac:dyDescent="0.25">
      <c r="B6" s="4" t="s">
        <v>7</v>
      </c>
      <c r="C6" s="19">
        <v>4</v>
      </c>
      <c r="D6" s="19">
        <v>47.3</v>
      </c>
      <c r="E6" s="20">
        <f t="shared" si="0"/>
        <v>189.2</v>
      </c>
      <c r="H6" s="16"/>
    </row>
    <row r="7" spans="2:8" x14ac:dyDescent="0.25">
      <c r="B7" s="4" t="s">
        <v>8</v>
      </c>
      <c r="C7" s="19">
        <v>2</v>
      </c>
      <c r="D7" s="19">
        <v>52.55</v>
      </c>
      <c r="E7" s="20">
        <f t="shared" si="0"/>
        <v>105.1</v>
      </c>
    </row>
    <row r="8" spans="2:8" x14ac:dyDescent="0.25">
      <c r="B8" s="4" t="s">
        <v>9</v>
      </c>
      <c r="C8" s="19">
        <v>6</v>
      </c>
      <c r="D8" s="19">
        <v>27.15</v>
      </c>
      <c r="E8" s="20">
        <f t="shared" si="0"/>
        <v>162.89999999999998</v>
      </c>
    </row>
    <row r="9" spans="2:8" x14ac:dyDescent="0.25">
      <c r="B9" s="4" t="s">
        <v>10</v>
      </c>
      <c r="C9" s="19">
        <v>3</v>
      </c>
      <c r="D9" s="19">
        <v>89.9</v>
      </c>
      <c r="E9" s="20">
        <f t="shared" si="0"/>
        <v>269.70000000000005</v>
      </c>
    </row>
    <row r="10" spans="2:8" ht="15.75" thickBot="1" x14ac:dyDescent="0.3">
      <c r="B10" s="5" t="s">
        <v>11</v>
      </c>
      <c r="C10" s="21">
        <v>12</v>
      </c>
      <c r="D10" s="21">
        <v>60</v>
      </c>
      <c r="E10" s="22">
        <f t="shared" si="0"/>
        <v>720</v>
      </c>
    </row>
    <row r="11" spans="2:8" ht="15.75" thickBot="1" x14ac:dyDescent="0.3">
      <c r="B11" s="6" t="s">
        <v>12</v>
      </c>
      <c r="C11" s="7"/>
      <c r="D11" s="7"/>
      <c r="E11" s="23">
        <f>SUM(E5:E10)</f>
        <v>1669.65</v>
      </c>
    </row>
    <row r="17" spans="18:18" x14ac:dyDescent="0.25">
      <c r="R17" s="3"/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8"/>
  <sheetViews>
    <sheetView topLeftCell="A10" workbookViewId="0">
      <selection activeCell="K38" sqref="K38"/>
    </sheetView>
  </sheetViews>
  <sheetFormatPr defaultRowHeight="15" x14ac:dyDescent="0.25"/>
  <sheetData>
    <row r="2" spans="2:3" x14ac:dyDescent="0.25">
      <c r="B2" t="s">
        <v>13</v>
      </c>
      <c r="C2" t="s">
        <v>14</v>
      </c>
    </row>
    <row r="3" spans="2:3" x14ac:dyDescent="0.25">
      <c r="B3">
        <v>1972</v>
      </c>
      <c r="C3" s="27">
        <v>123.43</v>
      </c>
    </row>
    <row r="4" spans="2:3" x14ac:dyDescent="0.25">
      <c r="B4">
        <v>1973</v>
      </c>
      <c r="C4" s="27">
        <f>ROUND(C3 + C3*4.75/100,2)</f>
        <v>129.29</v>
      </c>
    </row>
    <row r="5" spans="2:3" x14ac:dyDescent="0.25">
      <c r="B5">
        <v>1974</v>
      </c>
      <c r="C5" s="27">
        <f>ROUND(C4 + C4*4.75/100,2)</f>
        <v>135.43</v>
      </c>
    </row>
    <row r="6" spans="2:3" x14ac:dyDescent="0.25">
      <c r="B6">
        <v>1975</v>
      </c>
      <c r="C6" s="27">
        <f t="shared" ref="C6:C38" si="0">ROUND(C5 + C5*4.75/100,2)</f>
        <v>141.86000000000001</v>
      </c>
    </row>
    <row r="7" spans="2:3" x14ac:dyDescent="0.25">
      <c r="B7">
        <v>1976</v>
      </c>
      <c r="C7" s="27">
        <f t="shared" si="0"/>
        <v>148.6</v>
      </c>
    </row>
    <row r="8" spans="2:3" x14ac:dyDescent="0.25">
      <c r="B8">
        <v>1977</v>
      </c>
      <c r="C8" s="27">
        <f t="shared" si="0"/>
        <v>155.66</v>
      </c>
    </row>
    <row r="9" spans="2:3" x14ac:dyDescent="0.25">
      <c r="B9">
        <v>1978</v>
      </c>
      <c r="C9" s="27">
        <f t="shared" si="0"/>
        <v>163.05000000000001</v>
      </c>
    </row>
    <row r="10" spans="2:3" x14ac:dyDescent="0.25">
      <c r="B10">
        <v>1979</v>
      </c>
      <c r="C10" s="27">
        <f t="shared" si="0"/>
        <v>170.79</v>
      </c>
    </row>
    <row r="11" spans="2:3" x14ac:dyDescent="0.25">
      <c r="B11">
        <v>1980</v>
      </c>
      <c r="C11" s="27">
        <f t="shared" si="0"/>
        <v>178.9</v>
      </c>
    </row>
    <row r="12" spans="2:3" x14ac:dyDescent="0.25">
      <c r="B12">
        <v>1981</v>
      </c>
      <c r="C12" s="27">
        <f t="shared" si="0"/>
        <v>187.4</v>
      </c>
    </row>
    <row r="13" spans="2:3" x14ac:dyDescent="0.25">
      <c r="B13">
        <v>1982</v>
      </c>
      <c r="C13" s="27">
        <f t="shared" si="0"/>
        <v>196.3</v>
      </c>
    </row>
    <row r="14" spans="2:3" x14ac:dyDescent="0.25">
      <c r="B14">
        <v>1983</v>
      </c>
      <c r="C14" s="27">
        <f t="shared" si="0"/>
        <v>205.62</v>
      </c>
    </row>
    <row r="15" spans="2:3" x14ac:dyDescent="0.25">
      <c r="B15">
        <v>1984</v>
      </c>
      <c r="C15" s="27">
        <f t="shared" si="0"/>
        <v>215.39</v>
      </c>
    </row>
    <row r="16" spans="2:3" x14ac:dyDescent="0.25">
      <c r="B16">
        <v>1985</v>
      </c>
      <c r="C16" s="27">
        <f t="shared" si="0"/>
        <v>225.62</v>
      </c>
    </row>
    <row r="17" spans="2:3" x14ac:dyDescent="0.25">
      <c r="B17">
        <v>1986</v>
      </c>
      <c r="C17" s="27">
        <f t="shared" si="0"/>
        <v>236.34</v>
      </c>
    </row>
    <row r="18" spans="2:3" x14ac:dyDescent="0.25">
      <c r="B18">
        <v>1987</v>
      </c>
      <c r="C18" s="27">
        <f t="shared" si="0"/>
        <v>247.57</v>
      </c>
    </row>
    <row r="19" spans="2:3" x14ac:dyDescent="0.25">
      <c r="B19">
        <v>1988</v>
      </c>
      <c r="C19" s="27">
        <f t="shared" si="0"/>
        <v>259.33</v>
      </c>
    </row>
    <row r="20" spans="2:3" x14ac:dyDescent="0.25">
      <c r="B20">
        <v>1989</v>
      </c>
      <c r="C20" s="27">
        <f t="shared" si="0"/>
        <v>271.64999999999998</v>
      </c>
    </row>
    <row r="21" spans="2:3" x14ac:dyDescent="0.25">
      <c r="B21">
        <v>1990</v>
      </c>
      <c r="C21" s="27">
        <f t="shared" si="0"/>
        <v>284.55</v>
      </c>
    </row>
    <row r="22" spans="2:3" x14ac:dyDescent="0.25">
      <c r="B22">
        <v>1991</v>
      </c>
      <c r="C22" s="27">
        <f t="shared" si="0"/>
        <v>298.07</v>
      </c>
    </row>
    <row r="23" spans="2:3" x14ac:dyDescent="0.25">
      <c r="B23">
        <v>1992</v>
      </c>
      <c r="C23" s="27">
        <f t="shared" si="0"/>
        <v>312.23</v>
      </c>
    </row>
    <row r="24" spans="2:3" x14ac:dyDescent="0.25">
      <c r="B24">
        <v>1993</v>
      </c>
      <c r="C24" s="27">
        <f t="shared" si="0"/>
        <v>327.06</v>
      </c>
    </row>
    <row r="25" spans="2:3" x14ac:dyDescent="0.25">
      <c r="B25">
        <v>1994</v>
      </c>
      <c r="C25" s="27">
        <f t="shared" si="0"/>
        <v>342.6</v>
      </c>
    </row>
    <row r="26" spans="2:3" x14ac:dyDescent="0.25">
      <c r="B26">
        <v>1995</v>
      </c>
      <c r="C26" s="27">
        <f t="shared" si="0"/>
        <v>358.87</v>
      </c>
    </row>
    <row r="27" spans="2:3" x14ac:dyDescent="0.25">
      <c r="B27">
        <v>1996</v>
      </c>
      <c r="C27" s="27">
        <f t="shared" si="0"/>
        <v>375.92</v>
      </c>
    </row>
    <row r="28" spans="2:3" x14ac:dyDescent="0.25">
      <c r="B28">
        <v>1997</v>
      </c>
      <c r="C28" s="27">
        <f t="shared" si="0"/>
        <v>393.78</v>
      </c>
    </row>
    <row r="29" spans="2:3" x14ac:dyDescent="0.25">
      <c r="B29">
        <v>1998</v>
      </c>
      <c r="C29" s="27">
        <f t="shared" si="0"/>
        <v>412.48</v>
      </c>
    </row>
    <row r="30" spans="2:3" x14ac:dyDescent="0.25">
      <c r="B30">
        <v>1999</v>
      </c>
      <c r="C30" s="27">
        <f t="shared" si="0"/>
        <v>432.07</v>
      </c>
    </row>
    <row r="31" spans="2:3" x14ac:dyDescent="0.25">
      <c r="B31">
        <v>2000</v>
      </c>
      <c r="C31" s="27">
        <f t="shared" si="0"/>
        <v>452.59</v>
      </c>
    </row>
    <row r="32" spans="2:3" x14ac:dyDescent="0.25">
      <c r="B32">
        <v>2001</v>
      </c>
      <c r="C32" s="27">
        <f t="shared" si="0"/>
        <v>474.09</v>
      </c>
    </row>
    <row r="33" spans="2:3" x14ac:dyDescent="0.25">
      <c r="B33">
        <v>2002</v>
      </c>
      <c r="C33" s="27">
        <f t="shared" si="0"/>
        <v>496.61</v>
      </c>
    </row>
    <row r="34" spans="2:3" x14ac:dyDescent="0.25">
      <c r="B34">
        <v>2003</v>
      </c>
      <c r="C34" s="27">
        <f t="shared" si="0"/>
        <v>520.20000000000005</v>
      </c>
    </row>
    <row r="35" spans="2:3" x14ac:dyDescent="0.25">
      <c r="B35">
        <v>2004</v>
      </c>
      <c r="C35" s="27">
        <f t="shared" si="0"/>
        <v>544.91</v>
      </c>
    </row>
    <row r="36" spans="2:3" x14ac:dyDescent="0.25">
      <c r="B36">
        <v>2005</v>
      </c>
      <c r="C36" s="27">
        <f t="shared" si="0"/>
        <v>570.79</v>
      </c>
    </row>
    <row r="37" spans="2:3" x14ac:dyDescent="0.25">
      <c r="B37">
        <v>2006</v>
      </c>
      <c r="C37" s="27">
        <f t="shared" si="0"/>
        <v>597.9</v>
      </c>
    </row>
    <row r="38" spans="2:3" x14ac:dyDescent="0.25">
      <c r="B38">
        <v>2007</v>
      </c>
      <c r="C38" s="27">
        <f t="shared" si="0"/>
        <v>626.29999999999995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9"/>
  <sheetViews>
    <sheetView tabSelected="1" topLeftCell="B1" zoomScaleNormal="100" workbookViewId="0">
      <selection activeCell="G9" sqref="G9"/>
    </sheetView>
  </sheetViews>
  <sheetFormatPr defaultRowHeight="15" x14ac:dyDescent="0.25"/>
  <sheetData>
    <row r="2" spans="2:14" x14ac:dyDescent="0.25">
      <c r="B2" s="31" t="s">
        <v>15</v>
      </c>
      <c r="C2" s="31" t="s">
        <v>16</v>
      </c>
      <c r="D2" s="31" t="s">
        <v>17</v>
      </c>
      <c r="E2" s="31" t="s">
        <v>18</v>
      </c>
      <c r="F2" s="31" t="s">
        <v>19</v>
      </c>
      <c r="G2" s="31" t="s">
        <v>20</v>
      </c>
      <c r="H2" s="31" t="s">
        <v>21</v>
      </c>
      <c r="I2" s="31" t="s">
        <v>22</v>
      </c>
      <c r="J2" s="31" t="s">
        <v>23</v>
      </c>
      <c r="K2" s="31" t="s">
        <v>24</v>
      </c>
      <c r="L2" s="31" t="s">
        <v>25</v>
      </c>
      <c r="M2" s="31" t="s">
        <v>26</v>
      </c>
      <c r="N2" s="31" t="s">
        <v>27</v>
      </c>
    </row>
    <row r="3" spans="2:14" x14ac:dyDescent="0.25">
      <c r="B3" s="31" t="s">
        <v>28</v>
      </c>
      <c r="C3" s="19">
        <v>120</v>
      </c>
      <c r="D3" s="19">
        <v>45</v>
      </c>
      <c r="E3" s="19">
        <v>60</v>
      </c>
      <c r="F3" s="19">
        <v>210</v>
      </c>
      <c r="G3" s="19">
        <v>160</v>
      </c>
      <c r="H3" s="19">
        <v>35</v>
      </c>
      <c r="I3" s="19">
        <v>20</v>
      </c>
      <c r="J3" s="19">
        <v>80</v>
      </c>
      <c r="K3" s="19">
        <v>100</v>
      </c>
      <c r="L3" s="19">
        <v>120</v>
      </c>
      <c r="M3" s="19">
        <v>90</v>
      </c>
      <c r="N3" s="19">
        <v>200</v>
      </c>
    </row>
    <row r="4" spans="2:14" x14ac:dyDescent="0.25">
      <c r="B4" s="31" t="s">
        <v>29</v>
      </c>
      <c r="C4" s="30">
        <f>C3/letnakoličina</f>
        <v>9.6774193548387094E-2</v>
      </c>
      <c r="D4" s="30">
        <f>D3/letnakoličina</f>
        <v>3.6290322580645164E-2</v>
      </c>
      <c r="E4" s="30">
        <f>E3/letnakoličina</f>
        <v>4.8387096774193547E-2</v>
      </c>
      <c r="F4" s="30">
        <f>F3/letnakoličina</f>
        <v>0.16935483870967741</v>
      </c>
      <c r="G4" s="30">
        <f>G3/letnakoličina</f>
        <v>0.12903225806451613</v>
      </c>
      <c r="H4" s="30">
        <f>H3/letnakoličina</f>
        <v>2.8225806451612902E-2</v>
      </c>
      <c r="I4" s="30">
        <f>I3/letnakoličina</f>
        <v>1.6129032258064516E-2</v>
      </c>
      <c r="J4" s="30">
        <f>J3/letnakoličina</f>
        <v>6.4516129032258063E-2</v>
      </c>
      <c r="K4" s="30">
        <f>K3/letnakoličina</f>
        <v>8.0645161290322578E-2</v>
      </c>
      <c r="L4" s="30">
        <f>L3/letnakoličina</f>
        <v>9.6774193548387094E-2</v>
      </c>
      <c r="M4" s="30">
        <f>M3/letnakoličina</f>
        <v>7.2580645161290328E-2</v>
      </c>
      <c r="N4" s="30">
        <f>N3/letnakoličina</f>
        <v>0.16129032258064516</v>
      </c>
    </row>
    <row r="6" spans="2:14" x14ac:dyDescent="0.25">
      <c r="B6" s="32" t="s">
        <v>30</v>
      </c>
      <c r="C6" s="33"/>
      <c r="D6" s="34"/>
      <c r="E6" s="28">
        <f>SUM(C3:N3)</f>
        <v>1240</v>
      </c>
    </row>
    <row r="7" spans="2:14" x14ac:dyDescent="0.25">
      <c r="B7" s="35" t="s">
        <v>31</v>
      </c>
      <c r="C7" s="35"/>
      <c r="D7" s="35"/>
      <c r="E7" s="28">
        <f>MAX(C3:N3)</f>
        <v>210</v>
      </c>
    </row>
    <row r="8" spans="2:14" x14ac:dyDescent="0.25">
      <c r="B8" s="35" t="s">
        <v>32</v>
      </c>
      <c r="C8" s="35"/>
      <c r="D8" s="35"/>
      <c r="E8" s="28">
        <f>MIN(C3:N3)</f>
        <v>20</v>
      </c>
    </row>
    <row r="9" spans="2:14" x14ac:dyDescent="0.25">
      <c r="B9" s="35" t="s">
        <v>33</v>
      </c>
      <c r="C9" s="35"/>
      <c r="D9" s="35"/>
      <c r="E9" s="29">
        <f>AVERAGE(C3:N3)</f>
        <v>103.33333333333333</v>
      </c>
    </row>
  </sheetData>
  <mergeCells count="1">
    <mergeCell ref="B6:D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12"/>
  <sheetViews>
    <sheetView topLeftCell="G1" workbookViewId="0">
      <selection activeCell="K10" sqref="K10"/>
    </sheetView>
  </sheetViews>
  <sheetFormatPr defaultRowHeight="15" x14ac:dyDescent="0.25"/>
  <sheetData>
    <row r="2" spans="2:11" x14ac:dyDescent="0.25">
      <c r="B2" t="s">
        <v>34</v>
      </c>
    </row>
    <row r="3" spans="2:11" x14ac:dyDescent="0.25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</row>
    <row r="4" spans="2:11" x14ac:dyDescent="0.25">
      <c r="B4">
        <v>2</v>
      </c>
    </row>
    <row r="5" spans="2:11" x14ac:dyDescent="0.25">
      <c r="B5">
        <v>3</v>
      </c>
    </row>
    <row r="6" spans="2:11" x14ac:dyDescent="0.25">
      <c r="B6">
        <v>4</v>
      </c>
    </row>
    <row r="7" spans="2:11" x14ac:dyDescent="0.25">
      <c r="B7">
        <v>5</v>
      </c>
    </row>
    <row r="8" spans="2:11" x14ac:dyDescent="0.25">
      <c r="B8">
        <v>6</v>
      </c>
    </row>
    <row r="9" spans="2:11" x14ac:dyDescent="0.25">
      <c r="B9">
        <v>7</v>
      </c>
    </row>
    <row r="10" spans="2:11" x14ac:dyDescent="0.25">
      <c r="B10">
        <v>8</v>
      </c>
    </row>
    <row r="11" spans="2:11" x14ac:dyDescent="0.25">
      <c r="B11">
        <v>9</v>
      </c>
    </row>
    <row r="12" spans="2:11" x14ac:dyDescent="0.25">
      <c r="B12">
        <v>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3"/>
  <sheetViews>
    <sheetView workbookViewId="0">
      <selection activeCell="H3" sqref="H3"/>
    </sheetView>
  </sheetViews>
  <sheetFormatPr defaultRowHeight="15" x14ac:dyDescent="0.25"/>
  <sheetData>
    <row r="2" spans="2:8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</row>
    <row r="3" spans="2:8" ht="20.25" x14ac:dyDescent="0.3">
      <c r="B3" t="s">
        <v>41</v>
      </c>
      <c r="C3">
        <v>12000</v>
      </c>
      <c r="D3">
        <v>11000</v>
      </c>
      <c r="E3">
        <v>7000</v>
      </c>
      <c r="F3">
        <v>2000</v>
      </c>
      <c r="G3">
        <v>25000</v>
      </c>
      <c r="H3" s="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4"/>
  <sheetViews>
    <sheetView topLeftCell="B1" workbookViewId="0">
      <selection activeCell="F8" sqref="F8"/>
    </sheetView>
  </sheetViews>
  <sheetFormatPr defaultRowHeight="15" x14ac:dyDescent="0.25"/>
  <sheetData>
    <row r="2" spans="2:13" x14ac:dyDescent="0.25">
      <c r="B2" t="s">
        <v>42</v>
      </c>
      <c r="D2" t="s">
        <v>46</v>
      </c>
      <c r="E2" s="1" t="s">
        <v>55</v>
      </c>
      <c r="F2" s="1" t="s">
        <v>54</v>
      </c>
      <c r="G2" t="s">
        <v>47</v>
      </c>
      <c r="H2" t="s">
        <v>48</v>
      </c>
      <c r="I2" t="s">
        <v>49</v>
      </c>
      <c r="J2" t="s">
        <v>50</v>
      </c>
      <c r="K2" t="s">
        <v>51</v>
      </c>
      <c r="L2" t="s">
        <v>52</v>
      </c>
      <c r="M2" t="s">
        <v>53</v>
      </c>
    </row>
    <row r="3" spans="2:13" x14ac:dyDescent="0.25">
      <c r="B3" t="s">
        <v>45</v>
      </c>
      <c r="C3" t="s">
        <v>43</v>
      </c>
      <c r="D3">
        <v>100</v>
      </c>
      <c r="E3">
        <v>150</v>
      </c>
      <c r="F3">
        <v>140</v>
      </c>
      <c r="G3">
        <v>160</v>
      </c>
      <c r="H3">
        <v>140</v>
      </c>
      <c r="I3">
        <v>100</v>
      </c>
      <c r="J3">
        <v>80</v>
      </c>
      <c r="K3">
        <v>60</v>
      </c>
      <c r="L3">
        <v>80</v>
      </c>
      <c r="M3">
        <v>30</v>
      </c>
    </row>
    <row r="4" spans="2:13" x14ac:dyDescent="0.25">
      <c r="C4" t="s">
        <v>44</v>
      </c>
      <c r="D4">
        <v>130</v>
      </c>
      <c r="E4">
        <v>200</v>
      </c>
      <c r="F4">
        <v>180</v>
      </c>
      <c r="G4">
        <v>120</v>
      </c>
      <c r="H4">
        <v>100</v>
      </c>
      <c r="I4">
        <v>80</v>
      </c>
      <c r="J4">
        <v>100</v>
      </c>
      <c r="K4">
        <v>90</v>
      </c>
      <c r="L4">
        <v>60</v>
      </c>
      <c r="M4">
        <v>20</v>
      </c>
    </row>
  </sheetData>
  <pageMargins left="0.7" right="0.7" top="0.75" bottom="0.75" header="0.3" footer="0.3"/>
  <ignoredErrors>
    <ignoredError sqref="F2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3"/>
  <sheetViews>
    <sheetView workbookViewId="0">
      <selection activeCell="C10" sqref="C10"/>
    </sheetView>
  </sheetViews>
  <sheetFormatPr defaultRowHeight="15" x14ac:dyDescent="0.25"/>
  <sheetData>
    <row r="2" spans="2:8" x14ac:dyDescent="0.25">
      <c r="B2" t="s">
        <v>56</v>
      </c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</row>
    <row r="3" spans="2:8" x14ac:dyDescent="0.25">
      <c r="B3" t="s">
        <v>63</v>
      </c>
      <c r="C3">
        <v>405</v>
      </c>
      <c r="D3">
        <v>150</v>
      </c>
      <c r="E3">
        <v>70</v>
      </c>
      <c r="F3">
        <v>220</v>
      </c>
      <c r="G3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1</vt:i4>
      </vt:variant>
    </vt:vector>
  </HeadingPairs>
  <TitlesOfParts>
    <vt:vector size="8" baseType="lpstr">
      <vt:lpstr>skladiste</vt:lpstr>
      <vt:lpstr>obresti</vt:lpstr>
      <vt:lpstr>Padavine</vt:lpstr>
      <vt:lpstr>Množenje</vt:lpstr>
      <vt:lpstr>Kovine</vt:lpstr>
      <vt:lpstr>Prebivalci </vt:lpstr>
      <vt:lpstr>Ptice</vt:lpstr>
      <vt:lpstr>letnakoličina</vt:lpstr>
    </vt:vector>
  </TitlesOfParts>
  <Company>OŠ Stara Cerkev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Osnovna šola Stara Cerkev</dc:creator>
  <cp:lastModifiedBy>dijak</cp:lastModifiedBy>
  <dcterms:created xsi:type="dcterms:W3CDTF">2017-10-26T08:06:18Z</dcterms:created>
  <dcterms:modified xsi:type="dcterms:W3CDTF">2026-02-09T12:20:15Z</dcterms:modified>
</cp:coreProperties>
</file>